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112" documentId="8_{812DDF1F-5511-401F-8913-E3815F522319}" xr6:coauthVersionLast="47" xr6:coauthVersionMax="47" xr10:uidLastSave="{170ADC2C-6D59-4012-952F-845C0D4313F2}"/>
  <bookViews>
    <workbookView xWindow="-110" yWindow="-110" windowWidth="38620" windowHeight="21100" xr2:uid="{CCE83527-CD65-4208-BEF4-8F635DB7CBCA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E51" i="1"/>
  <c r="F49" i="1"/>
  <c r="G47" i="1"/>
  <c r="F47" i="1"/>
  <c r="E47" i="1"/>
  <c r="E49" i="1" s="1"/>
  <c r="D47" i="1"/>
  <c r="D49" i="1"/>
  <c r="G45" i="1"/>
  <c r="E45" i="1"/>
  <c r="I45" i="1" s="1"/>
  <c r="G40" i="1"/>
  <c r="E40" i="1"/>
  <c r="I40" i="1" s="1"/>
  <c r="F37" i="1"/>
  <c r="D37" i="1"/>
  <c r="G37" i="1"/>
  <c r="E37" i="1"/>
  <c r="G25" i="1"/>
  <c r="E25" i="1"/>
  <c r="I25" i="1" s="1"/>
  <c r="H25" i="1"/>
  <c r="I21" i="1"/>
  <c r="H21" i="1"/>
  <c r="J14" i="1"/>
  <c r="I14" i="1"/>
  <c r="F18" i="1"/>
  <c r="G12" i="1"/>
  <c r="F12" i="1"/>
  <c r="F19" i="1"/>
  <c r="E12" i="1"/>
  <c r="E19" i="1"/>
  <c r="D12" i="1"/>
  <c r="D19" i="1" s="1"/>
  <c r="G11" i="1"/>
  <c r="G18" i="1" s="1"/>
  <c r="F11" i="1"/>
  <c r="E11" i="1"/>
  <c r="L11" i="1" s="1"/>
  <c r="D11" i="1"/>
  <c r="D18" i="1"/>
  <c r="H50" i="1"/>
  <c r="J50" i="1" s="1"/>
  <c r="G32" i="1"/>
  <c r="E32" i="1"/>
  <c r="F25" i="1"/>
  <c r="G13" i="1"/>
  <c r="G20" i="1"/>
  <c r="G10" i="1"/>
  <c r="G17" i="1" s="1"/>
  <c r="E13" i="1"/>
  <c r="E20" i="1" s="1"/>
  <c r="E10" i="1"/>
  <c r="L10" i="1" s="1"/>
  <c r="E17" i="1"/>
  <c r="G9" i="1"/>
  <c r="G16" i="1" s="1"/>
  <c r="E9" i="1"/>
  <c r="E16" i="1" s="1"/>
  <c r="D40" i="1"/>
  <c r="F32" i="1"/>
  <c r="H32" i="1" s="1"/>
  <c r="D32" i="1"/>
  <c r="F13" i="1"/>
  <c r="F20" i="1"/>
  <c r="F10" i="1"/>
  <c r="F17" i="1"/>
  <c r="F9" i="1"/>
  <c r="D13" i="1"/>
  <c r="D20" i="1" s="1"/>
  <c r="D10" i="1"/>
  <c r="D17" i="1"/>
  <c r="D9" i="1"/>
  <c r="D16" i="1" s="1"/>
  <c r="F40" i="1"/>
  <c r="F45" i="1"/>
  <c r="D45" i="1"/>
  <c r="F28" i="1"/>
  <c r="G28" i="1"/>
  <c r="D28" i="1"/>
  <c r="E28" i="1"/>
  <c r="H28" i="1" s="1"/>
  <c r="D25" i="1"/>
  <c r="L12" i="1"/>
  <c r="E18" i="1"/>
  <c r="G19" i="1"/>
  <c r="L13" i="1"/>
  <c r="H45" i="1" l="1"/>
  <c r="J45" i="1" s="1"/>
  <c r="H40" i="1"/>
  <c r="I37" i="1"/>
  <c r="H37" i="1"/>
  <c r="J37" i="1" s="1"/>
  <c r="I32" i="1"/>
  <c r="J32" i="1"/>
  <c r="I28" i="1"/>
  <c r="J28" i="1" s="1"/>
  <c r="J40" i="1"/>
  <c r="D21" i="1"/>
  <c r="F14" i="1"/>
  <c r="J25" i="1"/>
  <c r="G21" i="1"/>
  <c r="E21" i="1"/>
  <c r="D14" i="1"/>
  <c r="L9" i="1"/>
  <c r="E14" i="1"/>
  <c r="G14" i="1"/>
  <c r="G22" i="1" s="1"/>
  <c r="F16" i="1"/>
  <c r="F21" i="1" s="1"/>
  <c r="J21" i="1" l="1"/>
  <c r="G46" i="1"/>
  <c r="E22" i="1"/>
  <c r="H14" i="1"/>
  <c r="D22" i="1"/>
  <c r="F22" i="1"/>
  <c r="J22" i="1" l="1"/>
  <c r="G49" i="1"/>
  <c r="F46" i="1"/>
  <c r="D46" i="1"/>
  <c r="H22" i="1"/>
  <c r="I22" i="1"/>
  <c r="E46" i="1"/>
  <c r="I46" i="1" s="1"/>
  <c r="G50" i="1" l="1"/>
  <c r="H47" i="1"/>
  <c r="J47" i="1" s="1"/>
  <c r="H46" i="1"/>
  <c r="J46" i="1" s="1"/>
  <c r="E50" i="1"/>
  <c r="I47" i="1"/>
  <c r="G53" i="1" l="1"/>
  <c r="I50" i="1"/>
  <c r="F51" i="1"/>
  <c r="H49" i="1"/>
  <c r="J49" i="1" s="1"/>
  <c r="D51" i="1"/>
  <c r="E53" i="1"/>
  <c r="I49" i="1"/>
  <c r="I51" i="1"/>
  <c r="I55" i="1" s="1"/>
  <c r="H51" i="1" l="1"/>
  <c r="H55" i="1" s="1"/>
  <c r="K51" i="1"/>
  <c r="K53" i="1"/>
  <c r="J51" i="1" l="1"/>
  <c r="J55" i="1" s="1"/>
</calcChain>
</file>

<file path=xl/sharedStrings.xml><?xml version="1.0" encoding="utf-8"?>
<sst xmlns="http://schemas.openxmlformats.org/spreadsheetml/2006/main" count="65" uniqueCount="51">
  <si>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</si>
  <si>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</si>
  <si>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</si>
  <si>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</si>
  <si>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</si>
  <si>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</si>
  <si>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</si>
  <si>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</si>
  <si>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</si>
  <si>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</si>
  <si>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</si>
  <si>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</si>
  <si>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</si>
  <si>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</si>
  <si>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</si>
  <si>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</si>
  <si>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</si>
  <si>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</si>
  <si>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</si>
  <si>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</si>
  <si>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</si>
  <si>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</si>
  <si>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</si>
  <si>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</si>
  <si>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</si>
  <si>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</si>
  <si>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</si>
  <si>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</si>
  <si>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</si>
  <si>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</si>
  <si>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</si>
  <si>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</si>
  <si>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</si>
  <si>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</si>
  <si>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</si>
  <si>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Proposal Number:</t>
  </si>
  <si>
    <t xml:space="preserve"> </t>
  </si>
  <si>
    <t>match</t>
  </si>
  <si>
    <t>unrecovered F &amp; A</t>
  </si>
  <si>
    <t>match effort</t>
  </si>
  <si>
    <t>total federal</t>
  </si>
  <si>
    <t>total match</t>
  </si>
  <si>
    <t>match %</t>
  </si>
  <si>
    <t xml:space="preserve">Employee </t>
  </si>
  <si>
    <t>Project Dates:</t>
  </si>
  <si>
    <t>agency</t>
  </si>
  <si>
    <t>Federally Negotiated Fringe Rates FY25</t>
  </si>
  <si>
    <r>
      <rPr>
        <b/>
        <sz val="12"/>
        <rFont val="Arial"/>
        <family val="2"/>
      </rPr>
      <t xml:space="preserve">MURC Two Year Budget Form with match </t>
    </r>
    <r>
      <rPr>
        <b/>
        <i/>
        <sz val="8"/>
        <rFont val="Arial"/>
        <family val="2"/>
      </rPr>
      <t>(Rev. 09/24)</t>
    </r>
  </si>
  <si>
    <t>AGENCY</t>
  </si>
  <si>
    <t>MATCH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</si>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</sst>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3" xfId="0" applyFont="1" applyFill="1" applyBorder="1"/>
    <xf numFmtId="10" fontId="5" fillId="2" borderId="4" xfId="0" applyNumberFormat="1" applyFont="1" applyFill="1" applyBorder="1"/>
    <xf numFmtId="0" fontId="5" fillId="2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2" fontId="0" fillId="3" borderId="8" xfId="0" applyNumberFormat="1" applyFill="1" applyBorder="1"/>
    <xf numFmtId="42" fontId="0" fillId="3" borderId="9" xfId="0" applyNumberFormat="1" applyFill="1" applyBorder="1"/>
    <xf numFmtId="42" fontId="4" fillId="3" borderId="9" xfId="0" applyNumberFormat="1" applyFont="1" applyFill="1" applyBorder="1" applyAlignment="1">
      <alignment horizontal="center" vertical="center"/>
    </xf>
    <xf numFmtId="42" fontId="1" fillId="3" borderId="9" xfId="0" applyNumberFormat="1" applyFont="1" applyFill="1" applyBorder="1"/>
    <xf numFmtId="0" fontId="4" fillId="3" borderId="10" xfId="0" applyFont="1" applyFill="1" applyBorder="1"/>
    <xf numFmtId="10" fontId="1" fillId="0" borderId="11" xfId="0" applyNumberFormat="1" applyFont="1" applyBorder="1"/>
    <xf numFmtId="10" fontId="1" fillId="0" borderId="12" xfId="0" applyNumberFormat="1" applyFont="1" applyBorder="1"/>
    <xf numFmtId="10" fontId="1" fillId="0" borderId="13" xfId="0" applyNumberFormat="1" applyFont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8" xfId="0" applyFont="1" applyFill="1" applyBorder="1" applyAlignment="1">
      <alignment horizontal="right"/>
    </xf>
    <xf numFmtId="42" fontId="1" fillId="3" borderId="19" xfId="0" applyNumberFormat="1" applyFont="1" applyFill="1" applyBorder="1"/>
    <xf numFmtId="42" fontId="6" fillId="0" borderId="0" xfId="0" applyNumberFormat="1" applyFont="1" applyProtection="1">
      <protection locked="0"/>
    </xf>
    <xf numFmtId="42" fontId="11" fillId="0" borderId="0" xfId="0" applyNumberFormat="1" applyFont="1" applyAlignment="1">
      <alignment horizontal="center"/>
    </xf>
    <xf numFmtId="9" fontId="0" fillId="0" borderId="0" xfId="0" applyNumberFormat="1"/>
    <xf numFmtId="42" fontId="1" fillId="0" borderId="20" xfId="0" applyNumberFormat="1" applyFont="1" applyBorder="1"/>
    <xf numFmtId="42" fontId="0" fillId="0" borderId="2" xfId="0" applyNumberFormat="1" applyBorder="1"/>
    <xf numFmtId="42" fontId="0" fillId="0" borderId="2" xfId="0" applyNumberFormat="1" applyBorder="1" applyProtection="1">
      <protection locked="0"/>
    </xf>
    <xf numFmtId="42" fontId="1" fillId="0" borderId="21" xfId="0" applyNumberFormat="1" applyFont="1" applyBorder="1"/>
    <xf numFmtId="42" fontId="1" fillId="0" borderId="22" xfId="0" applyNumberFormat="1" applyFont="1" applyBorder="1"/>
    <xf numFmtId="42" fontId="8" fillId="4" borderId="2" xfId="0" applyNumberFormat="1" applyFont="1" applyFill="1" applyBorder="1"/>
    <xf numFmtId="42" fontId="7" fillId="4" borderId="21" xfId="0" applyNumberFormat="1" applyFont="1" applyFill="1" applyBorder="1"/>
    <xf numFmtId="42" fontId="1" fillId="4" borderId="2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8" fillId="4" borderId="25" xfId="0" applyNumberFormat="1" applyFont="1" applyFill="1" applyBorder="1"/>
    <xf numFmtId="42" fontId="1" fillId="0" borderId="26" xfId="0" applyNumberFormat="1" applyFont="1" applyBorder="1"/>
    <xf numFmtId="42" fontId="7" fillId="4" borderId="26" xfId="0" applyNumberFormat="1" applyFont="1" applyFill="1" applyBorder="1"/>
    <xf numFmtId="0" fontId="5" fillId="2" borderId="24" xfId="0" applyFont="1" applyFill="1" applyBorder="1"/>
    <xf numFmtId="42" fontId="5" fillId="0" borderId="24" xfId="0" applyNumberFormat="1" applyFont="1" applyBorder="1"/>
    <xf numFmtId="42" fontId="7" fillId="4" borderId="24" xfId="0" applyNumberFormat="1" applyFont="1" applyFill="1" applyBorder="1"/>
    <xf numFmtId="0" fontId="0" fillId="2" borderId="24" xfId="0" applyFill="1" applyBorder="1"/>
    <xf numFmtId="0" fontId="7" fillId="2" borderId="27" xfId="0" applyFont="1" applyFill="1" applyBorder="1"/>
    <xf numFmtId="0" fontId="0" fillId="2" borderId="28" xfId="0" applyFill="1" applyBorder="1"/>
    <xf numFmtId="0" fontId="1" fillId="2" borderId="29" xfId="0" applyFont="1" applyFill="1" applyBorder="1" applyAlignment="1">
      <alignment horizontal="right"/>
    </xf>
    <xf numFmtId="42" fontId="7" fillId="0" borderId="26" xfId="0" applyNumberFormat="1" applyFont="1" applyBorder="1"/>
    <xf numFmtId="0" fontId="5" fillId="2" borderId="27" xfId="0" applyFont="1" applyFill="1" applyBorder="1"/>
    <xf numFmtId="0" fontId="6" fillId="2" borderId="28" xfId="0" applyFont="1" applyFill="1" applyBorder="1"/>
    <xf numFmtId="0" fontId="5" fillId="2" borderId="29" xfId="0" applyFont="1" applyFill="1" applyBorder="1" applyAlignment="1">
      <alignment horizontal="right"/>
    </xf>
    <xf numFmtId="42" fontId="4" fillId="3" borderId="30" xfId="0" applyNumberFormat="1" applyFont="1" applyFill="1" applyBorder="1"/>
    <xf numFmtId="42" fontId="4" fillId="3" borderId="9" xfId="0" applyNumberFormat="1" applyFont="1" applyFill="1" applyBorder="1"/>
    <xf numFmtId="42" fontId="1" fillId="0" borderId="0" xfId="0" applyNumberFormat="1" applyFont="1" applyAlignment="1">
      <alignment horizontal="right"/>
    </xf>
    <xf numFmtId="42" fontId="8" fillId="4" borderId="1" xfId="0" applyNumberFormat="1" applyFont="1" applyFill="1" applyBorder="1"/>
    <xf numFmtId="42" fontId="7" fillId="4" borderId="31" xfId="0" applyNumberFormat="1" applyFont="1" applyFill="1" applyBorder="1"/>
    <xf numFmtId="42" fontId="7" fillId="4" borderId="32" xfId="0" applyNumberFormat="1" applyFont="1" applyFill="1" applyBorder="1"/>
    <xf numFmtId="42" fontId="1" fillId="4" borderId="1" xfId="0" applyNumberFormat="1" applyFont="1" applyFill="1" applyBorder="1"/>
    <xf numFmtId="42" fontId="0" fillId="3" borderId="30" xfId="0" applyNumberFormat="1" applyFill="1" applyBorder="1"/>
    <xf numFmtId="42" fontId="0" fillId="3" borderId="19" xfId="0" applyNumberFormat="1" applyFill="1" applyBorder="1"/>
    <xf numFmtId="42" fontId="12" fillId="2" borderId="24" xfId="0" applyNumberFormat="1" applyFont="1" applyFill="1" applyBorder="1"/>
    <xf numFmtId="42" fontId="13" fillId="2" borderId="24" xfId="0" applyNumberFormat="1" applyFont="1" applyFill="1" applyBorder="1"/>
    <xf numFmtId="42" fontId="5" fillId="2" borderId="4" xfId="0" applyNumberFormat="1" applyFont="1" applyFill="1" applyBorder="1"/>
    <xf numFmtId="42" fontId="7" fillId="2" borderId="4" xfId="0" applyNumberFormat="1" applyFont="1" applyFill="1" applyBorder="1"/>
    <xf numFmtId="42" fontId="0" fillId="2" borderId="25" xfId="0" applyNumberFormat="1" applyFill="1" applyBorder="1"/>
    <xf numFmtId="42" fontId="8" fillId="2" borderId="25" xfId="0" applyNumberFormat="1" applyFont="1" applyFill="1" applyBorder="1"/>
    <xf numFmtId="42" fontId="8" fillId="2" borderId="23" xfId="0" applyNumberFormat="1" applyFont="1" applyFill="1" applyBorder="1"/>
    <xf numFmtId="42" fontId="6" fillId="2" borderId="25" xfId="0" applyNumberFormat="1" applyFont="1" applyFill="1" applyBorder="1"/>
    <xf numFmtId="42" fontId="1" fillId="0" borderId="34" xfId="0" applyNumberFormat="1" applyFont="1" applyBorder="1"/>
    <xf numFmtId="42" fontId="0" fillId="3" borderId="36" xfId="0" applyNumberFormat="1" applyFill="1" applyBorder="1"/>
    <xf numFmtId="42" fontId="4" fillId="3" borderId="36" xfId="0" applyNumberFormat="1" applyFont="1" applyFill="1" applyBorder="1"/>
    <xf numFmtId="42" fontId="0" fillId="0" borderId="22" xfId="0" applyNumberFormat="1" applyBorder="1" applyProtection="1">
      <protection locked="0"/>
    </xf>
    <xf numFmtId="42" fontId="1" fillId="0" borderId="37" xfId="0" applyNumberFormat="1" applyFont="1" applyBorder="1"/>
    <xf numFmtId="42" fontId="1" fillId="0" borderId="38" xfId="0" applyNumberFormat="1" applyFont="1" applyBorder="1"/>
    <xf numFmtId="0" fontId="7" fillId="2" borderId="31" xfId="0" applyFont="1" applyFill="1" applyBorder="1"/>
    <xf numFmtId="0" fontId="5" fillId="2" borderId="39" xfId="0" applyFont="1" applyFill="1" applyBorder="1"/>
    <xf numFmtId="0" fontId="1" fillId="0" borderId="6" xfId="0" applyFont="1" applyBorder="1"/>
    <xf numFmtId="0" fontId="1" fillId="0" borderId="5" xfId="0" applyFont="1" applyBorder="1" applyAlignment="1" applyProtection="1">
      <alignment horizontal="left" indent="2"/>
      <protection locked="0"/>
    </xf>
    <xf numFmtId="0" fontId="1" fillId="0" borderId="5" xfId="0" applyFont="1" applyBorder="1"/>
    <xf numFmtId="0" fontId="1" fillId="0" borderId="40" xfId="0" applyFont="1" applyBorder="1" applyAlignment="1">
      <alignment horizontal="right"/>
    </xf>
    <xf numFmtId="42" fontId="1" fillId="0" borderId="41" xfId="0" applyNumberFormat="1" applyFont="1" applyBorder="1"/>
    <xf numFmtId="0" fontId="7" fillId="2" borderId="1" xfId="0" applyFont="1" applyFill="1" applyBorder="1"/>
    <xf numFmtId="0" fontId="5" fillId="2" borderId="0" xfId="0" applyFont="1" applyFill="1"/>
    <xf numFmtId="0" fontId="12" fillId="2" borderId="0" xfId="0" applyFont="1" applyFill="1"/>
    <xf numFmtId="42" fontId="1" fillId="0" borderId="42" xfId="0" applyNumberFormat="1" applyFont="1" applyBorder="1"/>
    <xf numFmtId="42" fontId="7" fillId="4" borderId="34" xfId="0" applyNumberFormat="1" applyFont="1" applyFill="1" applyBorder="1"/>
    <xf numFmtId="42" fontId="7" fillId="4" borderId="35" xfId="0" applyNumberFormat="1" applyFont="1" applyFill="1" applyBorder="1"/>
    <xf numFmtId="42" fontId="0" fillId="0" borderId="14" xfId="0" applyNumberFormat="1" applyBorder="1" applyProtection="1">
      <protection locked="0"/>
    </xf>
    <xf numFmtId="42" fontId="0" fillId="0" borderId="25" xfId="0" applyNumberFormat="1" applyBorder="1" applyProtection="1">
      <protection locked="0"/>
    </xf>
    <xf numFmtId="0" fontId="1" fillId="3" borderId="15" xfId="0" applyFont="1" applyFill="1" applyBorder="1" applyAlignment="1">
      <alignment vertical="center"/>
    </xf>
    <xf numFmtId="0" fontId="1" fillId="2" borderId="31" xfId="0" applyFont="1" applyFill="1" applyBorder="1"/>
    <xf numFmtId="0" fontId="1" fillId="2" borderId="39" xfId="0" applyFont="1" applyFill="1" applyBorder="1"/>
    <xf numFmtId="42" fontId="1" fillId="2" borderId="20" xfId="0" applyNumberFormat="1" applyFont="1" applyFill="1" applyBorder="1" applyAlignment="1">
      <alignment horizontal="center"/>
    </xf>
    <xf numFmtId="42" fontId="1" fillId="4" borderId="20" xfId="0" applyNumberFormat="1" applyFont="1" applyFill="1" applyBorder="1" applyAlignment="1">
      <alignment horizontal="center"/>
    </xf>
    <xf numFmtId="42" fontId="1" fillId="4" borderId="3" xfId="0" applyNumberFormat="1" applyFont="1" applyFill="1" applyBorder="1" applyAlignment="1">
      <alignment horizontal="center"/>
    </xf>
    <xf numFmtId="0" fontId="4" fillId="0" borderId="43" xfId="0" applyFont="1" applyBorder="1"/>
    <xf numFmtId="0" fontId="4" fillId="0" borderId="44" xfId="0" applyFont="1" applyBorder="1"/>
    <xf numFmtId="42" fontId="4" fillId="0" borderId="22" xfId="0" applyNumberFormat="1" applyFont="1" applyBorder="1"/>
    <xf numFmtId="42" fontId="4" fillId="4" borderId="2" xfId="0" applyNumberFormat="1" applyFont="1" applyFill="1" applyBorder="1"/>
    <xf numFmtId="42" fontId="4" fillId="0" borderId="2" xfId="0" applyNumberFormat="1" applyFont="1" applyBorder="1"/>
    <xf numFmtId="42" fontId="4" fillId="4" borderId="1" xfId="0" applyNumberFormat="1" applyFont="1" applyFill="1" applyBorder="1"/>
    <xf numFmtId="164" fontId="4" fillId="0" borderId="0" xfId="0" applyNumberFormat="1" applyFont="1" applyProtection="1">
      <protection locked="0"/>
    </xf>
    <xf numFmtId="9" fontId="4" fillId="0" borderId="18" xfId="0" applyNumberFormat="1" applyFont="1" applyBorder="1" applyProtection="1">
      <protection locked="0"/>
    </xf>
    <xf numFmtId="42" fontId="4" fillId="0" borderId="22" xfId="0" applyNumberFormat="1" applyFont="1" applyBorder="1" applyProtection="1">
      <protection locked="0"/>
    </xf>
    <xf numFmtId="42" fontId="4" fillId="0" borderId="2" xfId="0" applyNumberFormat="1" applyFont="1" applyBorder="1" applyProtection="1">
      <protection locked="0"/>
    </xf>
    <xf numFmtId="42" fontId="1" fillId="4" borderId="20" xfId="0" applyNumberFormat="1" applyFont="1" applyFill="1" applyBorder="1"/>
    <xf numFmtId="42" fontId="1" fillId="4" borderId="3" xfId="0" applyNumberFormat="1" applyFont="1" applyFill="1" applyBorder="1"/>
    <xf numFmtId="0" fontId="4" fillId="0" borderId="18" xfId="0" applyFont="1" applyBorder="1"/>
    <xf numFmtId="10" fontId="4" fillId="0" borderId="0" xfId="0" applyNumberFormat="1" applyFont="1" applyAlignment="1" applyProtection="1">
      <alignment horizontal="left"/>
      <protection locked="0"/>
    </xf>
    <xf numFmtId="9" fontId="4" fillId="0" borderId="18" xfId="0" applyNumberFormat="1" applyFont="1" applyBorder="1" applyAlignment="1" applyProtection="1">
      <alignment horizontal="left"/>
      <protection locked="0"/>
    </xf>
    <xf numFmtId="0" fontId="4" fillId="0" borderId="33" xfId="0" applyFont="1" applyBorder="1" applyAlignment="1">
      <alignment horizontal="left" indent="2"/>
    </xf>
    <xf numFmtId="0" fontId="4" fillId="0" borderId="45" xfId="0" applyFont="1" applyBorder="1"/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8" xfId="0" applyFont="1" applyBorder="1" applyAlignment="1">
      <alignment horizontal="right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43" xfId="0" applyFont="1" applyBorder="1" applyAlignment="1" applyProtection="1">
      <alignment horizontal="right"/>
      <protection locked="0"/>
    </xf>
    <xf numFmtId="0" fontId="1" fillId="0" borderId="44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4" fillId="0" borderId="31" xfId="0" applyFon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right"/>
      <protection locked="0"/>
    </xf>
    <xf numFmtId="0" fontId="0" fillId="0" borderId="42" xfId="0" applyBorder="1" applyAlignment="1" applyProtection="1">
      <alignment horizontal="right"/>
      <protection locked="0"/>
    </xf>
    <xf numFmtId="0" fontId="0" fillId="0" borderId="31" xfId="0" applyBorder="1" applyAlignment="1" applyProtection="1">
      <alignment horizontal="right"/>
      <protection locked="0"/>
    </xf>
    <xf numFmtId="42" fontId="1" fillId="0" borderId="46" xfId="0" applyNumberFormat="1" applyFont="1" applyBorder="1" applyAlignment="1">
      <alignment horizontal="center" vertical="center"/>
    </xf>
    <xf numFmtId="42" fontId="1" fillId="0" borderId="43" xfId="0" applyNumberFormat="1" applyFont="1" applyBorder="1" applyAlignment="1">
      <alignment horizontal="center" vertical="center"/>
    </xf>
    <xf numFmtId="42" fontId="1" fillId="0" borderId="6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8" xfId="0" applyBorder="1" applyAlignment="1" applyProtection="1">
      <alignment horizontal="right"/>
      <protection locked="0"/>
    </xf>
    <xf numFmtId="0" fontId="9" fillId="0" borderId="33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43" xfId="0" applyFont="1" applyBorder="1" applyAlignment="1" applyProtection="1">
      <alignment horizontal="right"/>
      <protection locked="0"/>
    </xf>
    <xf numFmtId="0" fontId="4" fillId="0" borderId="44" xfId="0" applyFont="1" applyBorder="1" applyAlignment="1" applyProtection="1">
      <alignment horizontal="right"/>
      <protection locked="0"/>
    </xf>
    <xf numFmtId="0" fontId="7" fillId="0" borderId="4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8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49" xfId="0" applyFont="1" applyBorder="1" applyAlignment="1">
      <alignment horizontal="right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42" fontId="1" fillId="4" borderId="34" xfId="0" applyNumberFormat="1" applyFont="1" applyFill="1" applyBorder="1"/>
    <xf numFmtId="42" fontId="1" fillId="4" borderId="35" xfId="0" applyNumberFormat="1" applyFont="1" applyFill="1" applyBorder="1"/>
    <xf numFmtId="42" fontId="5" fillId="2" borderId="27" xfId="0" applyNumberFormat="1" applyFont="1" applyFill="1" applyBorder="1" applyAlignment="1"/>
    <xf numFmtId="42" fontId="5" fillId="2" borderId="28" xfId="0" applyNumberFormat="1" applyFont="1" applyFill="1" applyBorder="1" applyAlignment="1"/>
    <xf numFmtId="42" fontId="4" fillId="4" borderId="1" xfId="0" applyNumberFormat="1" applyFont="1" applyFill="1" applyBorder="1" applyAlignment="1">
      <alignment horizontal="center"/>
    </xf>
    <xf numFmtId="42" fontId="0" fillId="3" borderId="9" xfId="0" applyNumberFormat="1" applyFill="1" applyBorder="1" applyAlignment="1">
      <alignment horizontal="center"/>
    </xf>
    <xf numFmtId="42" fontId="5" fillId="4" borderId="29" xfId="0" applyNumberFormat="1" applyFont="1" applyFill="1" applyBorder="1" applyAlignment="1"/>
    <xf numFmtId="42" fontId="14" fillId="3" borderId="9" xfId="0" applyNumberFormat="1" applyFont="1" applyFill="1" applyBorder="1" applyAlignment="1">
      <alignment horizontal="center"/>
    </xf>
    <xf numFmtId="42" fontId="0" fillId="3" borderId="44" xfId="0" applyNumberFormat="1" applyFill="1" applyBorder="1"/>
    <xf numFmtId="42" fontId="0" fillId="4" borderId="0" xfId="0" applyNumberFormat="1" applyFill="1" applyBorder="1"/>
    <xf numFmtId="42" fontId="1" fillId="3" borderId="30" xfId="0" applyNumberFormat="1" applyFont="1" applyFill="1" applyBorder="1" applyAlignment="1">
      <alignment horizontal="center"/>
    </xf>
    <xf numFmtId="42" fontId="8" fillId="4" borderId="23" xfId="0" applyNumberFormat="1" applyFont="1" applyFill="1" applyBorder="1"/>
    <xf numFmtId="42" fontId="0" fillId="4" borderId="18" xfId="0" applyNumberFormat="1" applyFill="1" applyBorder="1"/>
    <xf numFmtId="42" fontId="4" fillId="4" borderId="18" xfId="0" applyNumberFormat="1" applyFont="1" applyFill="1" applyBorder="1" applyAlignment="1">
      <alignment horizontal="center" vertical="center"/>
    </xf>
    <xf numFmtId="42" fontId="1" fillId="4" borderId="29" xfId="0" applyNumberFormat="1" applyFont="1" applyFill="1" applyBorder="1" applyAlignment="1">
      <alignment horizontal="center"/>
    </xf>
    <xf numFmtId="42" fontId="4" fillId="4" borderId="40" xfId="0" applyNumberFormat="1" applyFont="1" applyFill="1" applyBorder="1"/>
    <xf numFmtId="42" fontId="4" fillId="4" borderId="18" xfId="0" applyNumberFormat="1" applyFont="1" applyFill="1" applyBorder="1"/>
    <xf numFmtId="42" fontId="4" fillId="4" borderId="48" xfId="0" applyNumberFormat="1" applyFont="1" applyFill="1" applyBorder="1"/>
    <xf numFmtId="42" fontId="1" fillId="4" borderId="18" xfId="0" applyNumberFormat="1" applyFont="1" applyFill="1" applyBorder="1"/>
    <xf numFmtId="42" fontId="4" fillId="3" borderId="18" xfId="0" applyNumberFormat="1" applyFont="1" applyFill="1" applyBorder="1"/>
    <xf numFmtId="42" fontId="4" fillId="3" borderId="40" xfId="0" applyNumberFormat="1" applyFont="1" applyFill="1" applyBorder="1"/>
    <xf numFmtId="42" fontId="1" fillId="3" borderId="19" xfId="0" applyNumberFormat="1" applyFont="1" applyFill="1" applyBorder="1" applyAlignment="1">
      <alignment horizontal="center"/>
    </xf>
    <xf numFmtId="42" fontId="5" fillId="3" borderId="19" xfId="0" applyNumberFormat="1" applyFont="1" applyFill="1" applyBorder="1" applyAlignment="1"/>
    <xf numFmtId="42" fontId="1" fillId="4" borderId="22" xfId="0" applyNumberFormat="1" applyFont="1" applyFill="1" applyBorder="1"/>
    <xf numFmtId="42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3B20-97AA-411A-A7C0-FFE1464520FC}">
  <sheetPr>
    <pageSetUpPr fitToPage="1"/>
  </sheetPr>
  <dimension ref="A1:L57"/>
  <sheetViews>
    <sheetView tabSelected="1" zoomScale="110" zoomScaleNormal="110" workbookViewId="0">
      <selection activeCell="L20" sqref="L20"/>
    </sheetView>
  </sheetViews>
  <sheetFormatPr defaultColWidth="8.81640625" defaultRowHeight="14" x14ac:dyDescent="0.3"/>
  <cols>
    <col min="1" max="1" width="22.7265625" customWidth="1"/>
    <col min="2" max="2" width="11.36328125" customWidth="1"/>
    <col min="3" max="3" width="8.26953125" customWidth="1"/>
    <col min="4" max="4" width="12.7265625" style="2" customWidth="1"/>
    <col min="5" max="5" width="13.7265625" style="3" customWidth="1"/>
    <col min="6" max="6" width="12.7265625" style="2" customWidth="1"/>
    <col min="7" max="7" width="13.81640625" style="3" customWidth="1"/>
    <col min="8" max="10" width="15.81640625" style="2" customWidth="1"/>
    <col min="11" max="11" width="11.26953125" style="2" customWidth="1"/>
  </cols>
  <sheetData>
    <row r="1" spans="1:12" ht="13.75" customHeight="1" x14ac:dyDescent="0.35">
      <c r="A1" s="148" t="s">
        <v>47</v>
      </c>
      <c r="B1" s="149"/>
      <c r="C1" s="149"/>
      <c r="D1" s="149"/>
      <c r="E1" s="149"/>
      <c r="F1" s="149"/>
      <c r="G1" s="149"/>
      <c r="H1" s="14"/>
      <c r="I1" s="170"/>
      <c r="J1" s="169"/>
    </row>
    <row r="2" spans="1:12" ht="15.75" customHeight="1" x14ac:dyDescent="0.25">
      <c r="A2" s="96" t="s">
        <v>35</v>
      </c>
      <c r="B2" s="127"/>
      <c r="C2" s="128"/>
      <c r="D2" s="128"/>
      <c r="E2" s="128"/>
      <c r="F2" s="128"/>
      <c r="G2" s="128"/>
      <c r="H2" s="15"/>
      <c r="I2" s="173"/>
      <c r="J2" s="15"/>
    </row>
    <row r="3" spans="1:12" ht="15.75" customHeight="1" x14ac:dyDescent="0.25">
      <c r="A3" s="96" t="s">
        <v>22</v>
      </c>
      <c r="B3" s="119"/>
      <c r="C3" s="119"/>
      <c r="D3" s="119"/>
      <c r="E3" s="119"/>
      <c r="F3" s="119"/>
      <c r="G3" s="120"/>
      <c r="H3" s="16"/>
      <c r="I3" s="174"/>
      <c r="J3" s="16"/>
    </row>
    <row r="4" spans="1:12" ht="15.75" customHeight="1" x14ac:dyDescent="0.25">
      <c r="A4" s="96" t="s">
        <v>23</v>
      </c>
      <c r="B4" s="119"/>
      <c r="C4" s="119"/>
      <c r="D4" s="119"/>
      <c r="E4" s="119"/>
      <c r="F4" s="119"/>
      <c r="G4" s="120"/>
      <c r="H4" s="16"/>
      <c r="I4" s="174"/>
      <c r="J4" s="16"/>
    </row>
    <row r="5" spans="1:12" ht="15.75" customHeight="1" thickBot="1" x14ac:dyDescent="0.3">
      <c r="A5" s="96" t="s">
        <v>44</v>
      </c>
      <c r="B5" s="119"/>
      <c r="C5" s="119"/>
      <c r="D5" s="119"/>
      <c r="E5" s="119"/>
      <c r="F5" s="119"/>
      <c r="G5" s="120"/>
      <c r="H5" s="16"/>
      <c r="I5" s="174"/>
      <c r="J5" s="16"/>
    </row>
    <row r="6" spans="1:12" ht="13.5" thickBot="1" x14ac:dyDescent="0.3">
      <c r="A6" s="11"/>
      <c r="B6" s="12" t="s">
        <v>7</v>
      </c>
      <c r="C6" s="13" t="s">
        <v>8</v>
      </c>
      <c r="D6" s="136" t="s">
        <v>6</v>
      </c>
      <c r="E6" s="137"/>
      <c r="F6" s="138" t="s">
        <v>10</v>
      </c>
      <c r="G6" s="137"/>
      <c r="H6" s="16"/>
      <c r="I6" s="174"/>
      <c r="J6" s="16" t="s">
        <v>28</v>
      </c>
    </row>
    <row r="7" spans="1:12" ht="14.15" customHeight="1" thickBot="1" x14ac:dyDescent="0.35">
      <c r="A7" s="97" t="s">
        <v>11</v>
      </c>
      <c r="B7" s="98"/>
      <c r="C7" s="98"/>
      <c r="D7" s="99" t="s">
        <v>45</v>
      </c>
      <c r="E7" s="100" t="s">
        <v>37</v>
      </c>
      <c r="F7" s="99" t="s">
        <v>45</v>
      </c>
      <c r="G7" s="101" t="s">
        <v>37</v>
      </c>
      <c r="H7" s="182" t="s">
        <v>48</v>
      </c>
      <c r="I7" s="175" t="s">
        <v>49</v>
      </c>
      <c r="J7" s="171" t="s">
        <v>50</v>
      </c>
      <c r="K7" s="2" t="s">
        <v>39</v>
      </c>
    </row>
    <row r="8" spans="1:12" ht="13" x14ac:dyDescent="0.3">
      <c r="A8" s="83" t="s">
        <v>34</v>
      </c>
      <c r="B8" s="102"/>
      <c r="C8" s="103"/>
      <c r="D8" s="104"/>
      <c r="E8" s="105"/>
      <c r="F8" s="106"/>
      <c r="G8" s="107"/>
      <c r="H8" s="15"/>
      <c r="I8" s="173"/>
      <c r="J8" s="15"/>
    </row>
    <row r="9" spans="1:12" ht="13" x14ac:dyDescent="0.3">
      <c r="A9" s="84" t="s">
        <v>43</v>
      </c>
      <c r="B9" s="108">
        <v>10000</v>
      </c>
      <c r="C9" s="109">
        <v>0.1</v>
      </c>
      <c r="D9" s="110">
        <f>B9*C9</f>
        <v>1000</v>
      </c>
      <c r="E9" s="105">
        <f>B9*K9</f>
        <v>1000</v>
      </c>
      <c r="F9" s="111">
        <f>B9*C9</f>
        <v>1000</v>
      </c>
      <c r="G9" s="165">
        <f>B9*K9</f>
        <v>1000</v>
      </c>
      <c r="H9" s="15"/>
      <c r="I9" s="173"/>
      <c r="J9" s="15"/>
      <c r="K9" s="33">
        <v>0.1</v>
      </c>
      <c r="L9" s="2">
        <f>SUM(E9+G9)</f>
        <v>2000</v>
      </c>
    </row>
    <row r="10" spans="1:12" ht="13" x14ac:dyDescent="0.3">
      <c r="A10" s="84" t="s">
        <v>43</v>
      </c>
      <c r="B10" s="108">
        <v>0</v>
      </c>
      <c r="C10" s="109">
        <v>0.1</v>
      </c>
      <c r="D10" s="110">
        <f>B10*C10</f>
        <v>0</v>
      </c>
      <c r="E10" s="105">
        <f>B10*K10</f>
        <v>0</v>
      </c>
      <c r="F10" s="111">
        <f>B10*C10</f>
        <v>0</v>
      </c>
      <c r="G10" s="107">
        <f>B10*K10</f>
        <v>0</v>
      </c>
      <c r="H10" s="15"/>
      <c r="I10" s="173"/>
      <c r="J10" s="15"/>
      <c r="K10" s="33">
        <v>0.1</v>
      </c>
      <c r="L10" s="2">
        <f>SUM(E10+G10)</f>
        <v>0</v>
      </c>
    </row>
    <row r="11" spans="1:12" ht="13" x14ac:dyDescent="0.3">
      <c r="A11" s="84" t="s">
        <v>43</v>
      </c>
      <c r="B11" s="108">
        <v>0</v>
      </c>
      <c r="C11" s="109">
        <v>0.1</v>
      </c>
      <c r="D11" s="110">
        <f>B11*C11</f>
        <v>0</v>
      </c>
      <c r="E11" s="105">
        <f>B11*K11</f>
        <v>0</v>
      </c>
      <c r="F11" s="111">
        <f>B11*C11</f>
        <v>0</v>
      </c>
      <c r="G11" s="107">
        <f>B11*K11</f>
        <v>0</v>
      </c>
      <c r="H11" s="15"/>
      <c r="I11" s="173"/>
      <c r="J11" s="15"/>
      <c r="K11" s="33">
        <v>0.1</v>
      </c>
      <c r="L11" s="2">
        <f>SUM(E11+G11)</f>
        <v>0</v>
      </c>
    </row>
    <row r="12" spans="1:12" ht="13" x14ac:dyDescent="0.3">
      <c r="A12" s="84" t="s">
        <v>43</v>
      </c>
      <c r="B12" s="108">
        <v>0</v>
      </c>
      <c r="C12" s="109">
        <v>0.1</v>
      </c>
      <c r="D12" s="110">
        <f>B12*C12</f>
        <v>0</v>
      </c>
      <c r="E12" s="105">
        <f>B12*K12</f>
        <v>0</v>
      </c>
      <c r="F12" s="111">
        <f>B12*C12</f>
        <v>0</v>
      </c>
      <c r="G12" s="107">
        <f>B12*K12</f>
        <v>0</v>
      </c>
      <c r="H12" s="15"/>
      <c r="I12" s="173"/>
      <c r="J12" s="15"/>
      <c r="K12" s="33">
        <v>0.1</v>
      </c>
      <c r="L12" s="2">
        <f>SUM(E12+G12)</f>
        <v>0</v>
      </c>
    </row>
    <row r="13" spans="1:12" ht="13" x14ac:dyDescent="0.3">
      <c r="A13" s="84" t="s">
        <v>43</v>
      </c>
      <c r="B13" s="108">
        <v>0</v>
      </c>
      <c r="C13" s="109">
        <v>0.1</v>
      </c>
      <c r="D13" s="110">
        <f>B13*C13</f>
        <v>0</v>
      </c>
      <c r="E13" s="105">
        <f>B13*K13</f>
        <v>0</v>
      </c>
      <c r="F13" s="111">
        <f>B13*C13</f>
        <v>0</v>
      </c>
      <c r="G13" s="107">
        <f>B13*K13</f>
        <v>0</v>
      </c>
      <c r="H13" s="15"/>
      <c r="I13" s="173"/>
      <c r="J13" s="15"/>
      <c r="K13" s="33">
        <v>0.1</v>
      </c>
      <c r="L13" s="2">
        <f>SUM(E13+G13)</f>
        <v>0</v>
      </c>
    </row>
    <row r="14" spans="1:12" ht="13.5" thickBot="1" x14ac:dyDescent="0.35">
      <c r="A14" s="121" t="s">
        <v>24</v>
      </c>
      <c r="B14" s="122"/>
      <c r="C14" s="123"/>
      <c r="D14" s="79">
        <f>SUM(D9:D13)</f>
        <v>1000</v>
      </c>
      <c r="E14" s="112">
        <f>SUM(E9:E13)</f>
        <v>1000</v>
      </c>
      <c r="F14" s="34">
        <f>SUM(F9:F13)</f>
        <v>1000</v>
      </c>
      <c r="G14" s="113">
        <f>SUM(G9:G13)</f>
        <v>1000</v>
      </c>
      <c r="H14" s="65">
        <f>D14+F14</f>
        <v>2000</v>
      </c>
      <c r="I14" s="176">
        <f>E14+G14</f>
        <v>2000</v>
      </c>
      <c r="J14" s="58">
        <f>H14+I14</f>
        <v>4000</v>
      </c>
    </row>
    <row r="15" spans="1:12" ht="13" x14ac:dyDescent="0.3">
      <c r="A15" s="85" t="s">
        <v>12</v>
      </c>
      <c r="B15" s="4" t="s">
        <v>9</v>
      </c>
      <c r="C15" s="114"/>
      <c r="D15" s="104"/>
      <c r="E15" s="105"/>
      <c r="F15" s="106"/>
      <c r="G15" s="107"/>
      <c r="H15" s="15"/>
      <c r="I15" s="177"/>
      <c r="J15" s="59"/>
    </row>
    <row r="16" spans="1:12" ht="13" x14ac:dyDescent="0.3">
      <c r="A16" s="84" t="s">
        <v>43</v>
      </c>
      <c r="B16" s="115">
        <v>0.24970000000000001</v>
      </c>
      <c r="C16" s="116" t="s">
        <v>36</v>
      </c>
      <c r="D16" s="110">
        <f>D9*B16</f>
        <v>249.70000000000002</v>
      </c>
      <c r="E16" s="105">
        <f>E9*B16</f>
        <v>249.70000000000002</v>
      </c>
      <c r="F16" s="111">
        <f>F9*B16</f>
        <v>249.70000000000002</v>
      </c>
      <c r="G16" s="107">
        <f>G9*B16</f>
        <v>249.70000000000002</v>
      </c>
      <c r="H16" s="15"/>
      <c r="I16" s="177"/>
      <c r="J16" s="59"/>
      <c r="L16" s="2"/>
    </row>
    <row r="17" spans="1:12" ht="13" x14ac:dyDescent="0.3">
      <c r="A17" s="84" t="s">
        <v>43</v>
      </c>
      <c r="B17" s="115">
        <v>0.24970000000000001</v>
      </c>
      <c r="C17" s="116"/>
      <c r="D17" s="110">
        <f>D10*B17</f>
        <v>0</v>
      </c>
      <c r="E17" s="105">
        <f>E10*B17</f>
        <v>0</v>
      </c>
      <c r="F17" s="111">
        <f>F10*B17</f>
        <v>0</v>
      </c>
      <c r="G17" s="107">
        <f>G10*B17</f>
        <v>0</v>
      </c>
      <c r="H17" s="15"/>
      <c r="I17" s="177"/>
      <c r="J17" s="59"/>
      <c r="L17" s="2"/>
    </row>
    <row r="18" spans="1:12" ht="13" x14ac:dyDescent="0.3">
      <c r="A18" s="84" t="s">
        <v>43</v>
      </c>
      <c r="B18" s="115">
        <v>0.24970000000000001</v>
      </c>
      <c r="C18" s="116" t="s">
        <v>36</v>
      </c>
      <c r="D18" s="110">
        <f>D11*B18</f>
        <v>0</v>
      </c>
      <c r="E18" s="105">
        <f>E11*B18</f>
        <v>0</v>
      </c>
      <c r="F18" s="111">
        <f>F11*B18</f>
        <v>0</v>
      </c>
      <c r="G18" s="107">
        <f>G11*B18</f>
        <v>0</v>
      </c>
      <c r="H18" s="15"/>
      <c r="I18" s="177"/>
      <c r="J18" s="59"/>
      <c r="L18" s="2"/>
    </row>
    <row r="19" spans="1:12" ht="13" x14ac:dyDescent="0.3">
      <c r="A19" s="84" t="s">
        <v>43</v>
      </c>
      <c r="B19" s="115">
        <v>0.24970000000000001</v>
      </c>
      <c r="C19" s="116"/>
      <c r="D19" s="110">
        <f>D12*B19</f>
        <v>0</v>
      </c>
      <c r="E19" s="105">
        <f>E12*B19</f>
        <v>0</v>
      </c>
      <c r="F19" s="111">
        <f>F12*B19</f>
        <v>0</v>
      </c>
      <c r="G19" s="107">
        <f>G12*B19</f>
        <v>0</v>
      </c>
      <c r="H19" s="15"/>
      <c r="I19" s="177"/>
      <c r="J19" s="59"/>
      <c r="L19" s="2"/>
    </row>
    <row r="20" spans="1:12" ht="13" x14ac:dyDescent="0.3">
      <c r="A20" s="84" t="s">
        <v>43</v>
      </c>
      <c r="B20" s="115">
        <v>0.24970000000000001</v>
      </c>
      <c r="C20" s="116"/>
      <c r="D20" s="110">
        <f>D13*B20</f>
        <v>0</v>
      </c>
      <c r="E20" s="105">
        <f>E13*B20</f>
        <v>0</v>
      </c>
      <c r="F20" s="111">
        <f>F13*B20</f>
        <v>0</v>
      </c>
      <c r="G20" s="107">
        <f>G13*B20</f>
        <v>0</v>
      </c>
      <c r="H20" s="15"/>
      <c r="I20" s="177"/>
      <c r="J20" s="59"/>
      <c r="L20" s="2"/>
    </row>
    <row r="21" spans="1:12" ht="13" x14ac:dyDescent="0.3">
      <c r="A21" s="121" t="s">
        <v>25</v>
      </c>
      <c r="B21" s="122"/>
      <c r="C21" s="123"/>
      <c r="D21" s="79">
        <f>SUM(D16:D20)</f>
        <v>249.70000000000002</v>
      </c>
      <c r="E21" s="112">
        <f>SUM(E16:E20)</f>
        <v>249.70000000000002</v>
      </c>
      <c r="F21" s="34">
        <f>SUM(F16:F20)</f>
        <v>249.70000000000002</v>
      </c>
      <c r="G21" s="113">
        <f>SUM(G16:G20)</f>
        <v>249.70000000000002</v>
      </c>
      <c r="H21" s="76">
        <f>D21+F21</f>
        <v>499.40000000000003</v>
      </c>
      <c r="I21" s="178">
        <f>SUM(E21+G21)</f>
        <v>499.40000000000003</v>
      </c>
      <c r="J21" s="77">
        <f>SUM(F21+H21)</f>
        <v>749.1</v>
      </c>
    </row>
    <row r="22" spans="1:12" ht="13.5" thickBot="1" x14ac:dyDescent="0.35">
      <c r="A22" s="117"/>
      <c r="B22" s="118"/>
      <c r="C22" s="86" t="s">
        <v>0</v>
      </c>
      <c r="D22" s="80">
        <f>D14+D21</f>
        <v>1249.7</v>
      </c>
      <c r="E22" s="161">
        <f>E14+E21</f>
        <v>1249.7</v>
      </c>
      <c r="F22" s="75">
        <f>F14+F21</f>
        <v>1249.7</v>
      </c>
      <c r="G22" s="162">
        <f>G14+G21</f>
        <v>1249.7</v>
      </c>
      <c r="H22" s="65">
        <f>D22+F22</f>
        <v>2499.4</v>
      </c>
      <c r="I22" s="176">
        <f>SUM(E22+G22)</f>
        <v>2499.4</v>
      </c>
      <c r="J22" s="58">
        <f>SUM(F22+H22)</f>
        <v>3749.1000000000004</v>
      </c>
    </row>
    <row r="23" spans="1:12" ht="14.15" customHeight="1" thickBot="1" x14ac:dyDescent="0.4">
      <c r="A23" s="88" t="s">
        <v>13</v>
      </c>
      <c r="B23" s="89"/>
      <c r="C23" s="90"/>
      <c r="D23" s="67"/>
      <c r="E23" s="68"/>
      <c r="F23" s="67"/>
      <c r="G23" s="68"/>
      <c r="H23" s="15"/>
      <c r="I23" s="173"/>
      <c r="J23" s="15"/>
    </row>
    <row r="24" spans="1:12" ht="14.5" thickBot="1" x14ac:dyDescent="0.35">
      <c r="A24" s="145"/>
      <c r="B24" s="146"/>
      <c r="C24" s="147"/>
      <c r="D24" s="78">
        <v>1000</v>
      </c>
      <c r="E24" s="39">
        <v>1000</v>
      </c>
      <c r="F24" s="36">
        <v>1000</v>
      </c>
      <c r="G24" s="61">
        <v>1000</v>
      </c>
      <c r="H24" s="15"/>
      <c r="I24" s="173"/>
      <c r="J24" s="15"/>
    </row>
    <row r="25" spans="1:12" ht="14.5" thickBot="1" x14ac:dyDescent="0.35">
      <c r="A25" s="142" t="s">
        <v>1</v>
      </c>
      <c r="B25" s="143"/>
      <c r="C25" s="144"/>
      <c r="D25" s="87">
        <f>SUM(D23:D24)</f>
        <v>1000</v>
      </c>
      <c r="E25" s="46">
        <f>SUM(E24)</f>
        <v>1000</v>
      </c>
      <c r="F25" s="45">
        <f>SUM(F23:F24)</f>
        <v>1000</v>
      </c>
      <c r="G25" s="46">
        <f>SUM(G24)</f>
        <v>1000</v>
      </c>
      <c r="H25" s="65">
        <f>D25+F25</f>
        <v>2000</v>
      </c>
      <c r="I25" s="176">
        <f>SUM(E25+G25)</f>
        <v>2000</v>
      </c>
      <c r="J25" s="58">
        <f>SUM(F25+H25)</f>
        <v>3000</v>
      </c>
    </row>
    <row r="26" spans="1:12" ht="14.15" hidden="1" customHeight="1" x14ac:dyDescent="0.35">
      <c r="A26" s="42" t="s">
        <v>29</v>
      </c>
      <c r="B26" s="47"/>
      <c r="C26" s="47"/>
      <c r="D26" s="48"/>
      <c r="E26" s="49"/>
      <c r="F26" s="48"/>
      <c r="G26" s="49"/>
      <c r="H26" s="15"/>
      <c r="I26" s="173"/>
      <c r="J26" s="15"/>
    </row>
    <row r="27" spans="1:12" hidden="1" x14ac:dyDescent="0.3">
      <c r="A27" s="158"/>
      <c r="B27" s="159"/>
      <c r="C27" s="160"/>
      <c r="D27" s="36">
        <v>0</v>
      </c>
      <c r="E27" s="39"/>
      <c r="F27" s="36">
        <v>0</v>
      </c>
      <c r="G27" s="61"/>
      <c r="H27" s="15"/>
      <c r="I27" s="173"/>
      <c r="J27" s="15"/>
    </row>
    <row r="28" spans="1:12" hidden="1" x14ac:dyDescent="0.3">
      <c r="A28" s="155" t="s">
        <v>16</v>
      </c>
      <c r="B28" s="156"/>
      <c r="C28" s="157"/>
      <c r="D28" s="37">
        <f>SUM(D26:D27)</f>
        <v>0</v>
      </c>
      <c r="E28" s="40">
        <f>D28</f>
        <v>0</v>
      </c>
      <c r="F28" s="37">
        <f>SUM(F26:F27)</f>
        <v>0</v>
      </c>
      <c r="G28" s="62">
        <f>F28</f>
        <v>0</v>
      </c>
      <c r="H28" s="17" t="e">
        <f>E28+G28+#REF!</f>
        <v>#REF!</v>
      </c>
      <c r="I28" s="179" t="e">
        <f>F28+#REF!+H28</f>
        <v>#REF!</v>
      </c>
      <c r="J28" s="17" t="e">
        <f>G28+#REF!+I28</f>
        <v>#REF!</v>
      </c>
    </row>
    <row r="29" spans="1:12" ht="14.15" customHeight="1" thickBot="1" x14ac:dyDescent="0.4">
      <c r="A29" s="81" t="s">
        <v>27</v>
      </c>
      <c r="B29" s="82"/>
      <c r="C29" s="82"/>
      <c r="D29" s="69"/>
      <c r="E29" s="70"/>
      <c r="F29" s="69"/>
      <c r="G29" s="70"/>
      <c r="H29" s="15"/>
      <c r="I29" s="173"/>
      <c r="J29" s="15"/>
    </row>
    <row r="30" spans="1:12" x14ac:dyDescent="0.3">
      <c r="A30" s="124"/>
      <c r="B30" s="125"/>
      <c r="C30" s="126"/>
      <c r="D30" s="78">
        <v>10000</v>
      </c>
      <c r="E30" s="39">
        <v>10000</v>
      </c>
      <c r="F30" s="36">
        <v>10000</v>
      </c>
      <c r="G30" s="61">
        <v>10000</v>
      </c>
      <c r="H30" s="15"/>
      <c r="I30" s="173"/>
      <c r="J30" s="15"/>
    </row>
    <row r="31" spans="1:12" x14ac:dyDescent="0.3">
      <c r="A31" s="139"/>
      <c r="B31" s="140"/>
      <c r="C31" s="141"/>
      <c r="D31" s="78">
        <v>0</v>
      </c>
      <c r="E31" s="39">
        <v>0</v>
      </c>
      <c r="F31" s="36">
        <v>0</v>
      </c>
      <c r="G31" s="61"/>
      <c r="H31" s="15"/>
      <c r="I31" s="173"/>
      <c r="J31" s="15"/>
    </row>
    <row r="32" spans="1:12" ht="14.5" thickBot="1" x14ac:dyDescent="0.35">
      <c r="A32" s="142" t="s">
        <v>2</v>
      </c>
      <c r="B32" s="143"/>
      <c r="C32" s="144"/>
      <c r="D32" s="91">
        <f>SUM(D30:D31)</f>
        <v>10000</v>
      </c>
      <c r="E32" s="40">
        <f>SUM(E30:E31)</f>
        <v>10000</v>
      </c>
      <c r="F32" s="37">
        <f>SUM(F30:F31)</f>
        <v>10000</v>
      </c>
      <c r="G32" s="62">
        <f>SUM(G30:G31)</f>
        <v>10000</v>
      </c>
      <c r="H32" s="65">
        <f>D32+F32</f>
        <v>20000</v>
      </c>
      <c r="I32" s="176">
        <f>SUM(E32+G32)</f>
        <v>20000</v>
      </c>
      <c r="J32" s="58">
        <f>SUM(F32+H32)</f>
        <v>30000</v>
      </c>
    </row>
    <row r="33" spans="1:10" ht="14.15" customHeight="1" thickBot="1" x14ac:dyDescent="0.4">
      <c r="A33" s="88" t="s">
        <v>26</v>
      </c>
      <c r="B33" s="89"/>
      <c r="C33" s="89"/>
      <c r="D33" s="69"/>
      <c r="E33" s="70"/>
      <c r="F33" s="69"/>
      <c r="G33" s="70"/>
      <c r="H33" s="15"/>
      <c r="I33" s="173"/>
      <c r="J33" s="15"/>
    </row>
    <row r="34" spans="1:10" x14ac:dyDescent="0.3">
      <c r="A34" s="145"/>
      <c r="B34" s="146"/>
      <c r="C34" s="147"/>
      <c r="D34" s="78">
        <v>100</v>
      </c>
      <c r="E34" s="39">
        <v>100</v>
      </c>
      <c r="F34" s="36">
        <v>100</v>
      </c>
      <c r="G34" s="61">
        <v>100</v>
      </c>
      <c r="H34" s="15"/>
      <c r="I34" s="173"/>
      <c r="J34" s="15"/>
    </row>
    <row r="35" spans="1:10" x14ac:dyDescent="0.3">
      <c r="A35" s="150"/>
      <c r="B35" s="151"/>
      <c r="C35" s="152"/>
      <c r="D35" s="78">
        <v>100</v>
      </c>
      <c r="E35" s="39">
        <v>100</v>
      </c>
      <c r="F35" s="36">
        <v>100</v>
      </c>
      <c r="G35" s="61">
        <v>100</v>
      </c>
      <c r="H35" s="15"/>
      <c r="I35" s="173"/>
      <c r="J35" s="15"/>
    </row>
    <row r="36" spans="1:10" x14ac:dyDescent="0.3">
      <c r="A36" s="150"/>
      <c r="B36" s="151"/>
      <c r="C36" s="152"/>
      <c r="D36" s="94">
        <v>100</v>
      </c>
      <c r="E36" s="44">
        <v>100</v>
      </c>
      <c r="F36" s="95">
        <v>100</v>
      </c>
      <c r="G36" s="172">
        <v>100</v>
      </c>
      <c r="H36" s="15"/>
      <c r="I36" s="173"/>
      <c r="J36" s="15"/>
    </row>
    <row r="37" spans="1:10" ht="14.5" thickBot="1" x14ac:dyDescent="0.35">
      <c r="A37" s="142" t="s">
        <v>5</v>
      </c>
      <c r="B37" s="143"/>
      <c r="C37" s="144"/>
      <c r="D37" s="80">
        <f>SUM(D34:D36)</f>
        <v>300</v>
      </c>
      <c r="E37" s="92">
        <f>SUM(E34:E36)</f>
        <v>300</v>
      </c>
      <c r="F37" s="80">
        <f>SUM(F34:F36)</f>
        <v>300</v>
      </c>
      <c r="G37" s="93">
        <f>SUM(G34:G36)</f>
        <v>300</v>
      </c>
      <c r="H37" s="65">
        <f>D37+F37</f>
        <v>600</v>
      </c>
      <c r="I37" s="176">
        <f>SUM(E37+G37)</f>
        <v>600</v>
      </c>
      <c r="J37" s="58">
        <f>SUM(F37+H37)</f>
        <v>900</v>
      </c>
    </row>
    <row r="38" spans="1:10" x14ac:dyDescent="0.3">
      <c r="A38" s="42" t="s">
        <v>14</v>
      </c>
      <c r="B38" s="50"/>
      <c r="C38" s="50"/>
      <c r="D38" s="71"/>
      <c r="E38" s="72"/>
      <c r="F38" s="71"/>
      <c r="G38" s="73"/>
      <c r="H38" s="15"/>
      <c r="I38" s="173"/>
      <c r="J38" s="15"/>
    </row>
    <row r="39" spans="1:10" ht="14.5" thickBot="1" x14ac:dyDescent="0.35">
      <c r="A39" s="132"/>
      <c r="B39" s="133"/>
      <c r="C39" s="134"/>
      <c r="D39" s="36">
        <v>100</v>
      </c>
      <c r="E39" s="39">
        <v>100</v>
      </c>
      <c r="F39" s="36">
        <v>100</v>
      </c>
      <c r="G39" s="61">
        <v>100</v>
      </c>
      <c r="H39" s="15"/>
      <c r="I39" s="173"/>
      <c r="J39" s="15"/>
    </row>
    <row r="40" spans="1:10" ht="14.5" thickBot="1" x14ac:dyDescent="0.35">
      <c r="A40" s="129" t="s">
        <v>3</v>
      </c>
      <c r="B40" s="130"/>
      <c r="C40" s="131"/>
      <c r="D40" s="45">
        <f>SUM(D39:D39)</f>
        <v>100</v>
      </c>
      <c r="E40" s="46">
        <f>SUM(E39)</f>
        <v>100</v>
      </c>
      <c r="F40" s="45">
        <f>SUM(F39:F39)</f>
        <v>100</v>
      </c>
      <c r="G40" s="46">
        <f>SUM(G39)</f>
        <v>100</v>
      </c>
      <c r="H40" s="65">
        <f>D40+F40</f>
        <v>200</v>
      </c>
      <c r="I40" s="176">
        <f>SUM(E40+G40)</f>
        <v>200</v>
      </c>
      <c r="J40" s="58">
        <f>SUM(F40+H40)</f>
        <v>300</v>
      </c>
    </row>
    <row r="41" spans="1:10" ht="15.5" x14ac:dyDescent="0.35">
      <c r="A41" s="42" t="s">
        <v>15</v>
      </c>
      <c r="B41" s="43"/>
      <c r="C41" s="43"/>
      <c r="D41" s="74"/>
      <c r="E41" s="72"/>
      <c r="F41" s="74"/>
      <c r="G41" s="73"/>
      <c r="H41" s="166"/>
      <c r="I41" s="173"/>
      <c r="J41" s="15"/>
    </row>
    <row r="42" spans="1:10" hidden="1" x14ac:dyDescent="0.3">
      <c r="A42" s="135" t="s">
        <v>36</v>
      </c>
      <c r="B42" s="133"/>
      <c r="C42" s="134"/>
      <c r="D42" s="36">
        <v>0</v>
      </c>
      <c r="E42" s="39"/>
      <c r="F42" s="36">
        <v>0</v>
      </c>
      <c r="G42" s="61"/>
      <c r="H42" s="15"/>
      <c r="I42" s="173"/>
      <c r="J42" s="15"/>
    </row>
    <row r="43" spans="1:10" x14ac:dyDescent="0.3">
      <c r="A43" s="153"/>
      <c r="B43" s="140"/>
      <c r="C43" s="154"/>
      <c r="D43" s="36">
        <v>100</v>
      </c>
      <c r="E43" s="39">
        <v>100</v>
      </c>
      <c r="F43" s="36">
        <v>100</v>
      </c>
      <c r="G43" s="61">
        <v>100</v>
      </c>
      <c r="H43" s="15"/>
      <c r="I43" s="173"/>
      <c r="J43" s="15"/>
    </row>
    <row r="44" spans="1:10" ht="14.5" thickBot="1" x14ac:dyDescent="0.35">
      <c r="A44" s="153"/>
      <c r="B44" s="140"/>
      <c r="C44" s="154"/>
      <c r="D44" s="36">
        <v>100</v>
      </c>
      <c r="E44" s="39">
        <v>100</v>
      </c>
      <c r="F44" s="36">
        <v>100</v>
      </c>
      <c r="G44" s="61">
        <v>100</v>
      </c>
      <c r="H44" s="15"/>
      <c r="I44" s="173"/>
      <c r="J44" s="15"/>
    </row>
    <row r="45" spans="1:10" ht="14.5" thickBot="1" x14ac:dyDescent="0.35">
      <c r="A45" s="129" t="s">
        <v>4</v>
      </c>
      <c r="B45" s="130"/>
      <c r="C45" s="131"/>
      <c r="D45" s="45">
        <f>SUM(D42:D44)</f>
        <v>200</v>
      </c>
      <c r="E45" s="46">
        <f>SUM(E43:E44)</f>
        <v>200</v>
      </c>
      <c r="F45" s="45">
        <f>SUM(F42:F44)</f>
        <v>200</v>
      </c>
      <c r="G45" s="46">
        <f>SUM(G43:G44)</f>
        <v>200</v>
      </c>
      <c r="H45" s="65">
        <f>D45+F45</f>
        <v>400</v>
      </c>
      <c r="I45" s="176">
        <f>SUM(E45+G45)</f>
        <v>400</v>
      </c>
      <c r="J45" s="58">
        <f>SUM(F45+H45)</f>
        <v>600</v>
      </c>
    </row>
    <row r="46" spans="1:10" ht="14.15" customHeight="1" thickBot="1" x14ac:dyDescent="0.35">
      <c r="A46" s="51" t="s">
        <v>18</v>
      </c>
      <c r="B46" s="52"/>
      <c r="C46" s="53"/>
      <c r="D46" s="54">
        <f>D22+D25+D32+D40+D45+D28+D37</f>
        <v>12849.7</v>
      </c>
      <c r="E46" s="46">
        <f>E22+E25+E32+E40+E45+E28+E37</f>
        <v>12849.7</v>
      </c>
      <c r="F46" s="54">
        <f>F22+F25+F32+F40+F45+F28+F37</f>
        <v>12849.7</v>
      </c>
      <c r="G46" s="63">
        <f>G22+G25+G32+G40+G45+G28+G37</f>
        <v>12849.7</v>
      </c>
      <c r="H46" s="66">
        <f>D46+F46</f>
        <v>25699.4</v>
      </c>
      <c r="I46" s="176">
        <f>SUM(E46+G46)</f>
        <v>25699.4</v>
      </c>
      <c r="J46" s="58">
        <f>SUM(F46+H46)</f>
        <v>38549.100000000006</v>
      </c>
    </row>
    <row r="47" spans="1:10" ht="14.5" thickBot="1" x14ac:dyDescent="0.35">
      <c r="A47" s="27"/>
      <c r="B47" s="28"/>
      <c r="C47" s="29" t="s">
        <v>19</v>
      </c>
      <c r="D47" s="38">
        <f>D46-D32</f>
        <v>2849.7000000000007</v>
      </c>
      <c r="E47" s="184">
        <f>E46-E32</f>
        <v>2849.7000000000007</v>
      </c>
      <c r="F47" s="38">
        <f>F46-F32</f>
        <v>2849.7000000000007</v>
      </c>
      <c r="G47" s="185">
        <f>G46-G32</f>
        <v>2849.7000000000007</v>
      </c>
      <c r="H47" s="14">
        <f>D47+F47</f>
        <v>5699.4000000000015</v>
      </c>
      <c r="I47" s="177">
        <f>SUM(E47+G47)</f>
        <v>5699.4000000000015</v>
      </c>
      <c r="J47" s="59">
        <f>SUM(F47+H47)</f>
        <v>8549.1000000000022</v>
      </c>
    </row>
    <row r="48" spans="1:10" ht="14.15" customHeight="1" thickBot="1" x14ac:dyDescent="0.4">
      <c r="A48" s="8" t="s">
        <v>17</v>
      </c>
      <c r="B48" s="9"/>
      <c r="C48" s="10"/>
      <c r="D48" s="163"/>
      <c r="E48" s="164"/>
      <c r="F48" s="164"/>
      <c r="G48" s="164"/>
      <c r="H48" s="183"/>
      <c r="I48" s="167"/>
      <c r="J48" s="168"/>
    </row>
    <row r="49" spans="1:11" ht="13" x14ac:dyDescent="0.3">
      <c r="A49" s="1" t="s">
        <v>21</v>
      </c>
      <c r="B49" s="26">
        <v>0.48</v>
      </c>
      <c r="C49" s="5"/>
      <c r="D49" s="35">
        <f>D47*B49</f>
        <v>1367.8560000000002</v>
      </c>
      <c r="E49" s="41">
        <f>E47*B49</f>
        <v>1367.8560000000002</v>
      </c>
      <c r="F49" s="35">
        <f>F47*B49</f>
        <v>1367.8560000000002</v>
      </c>
      <c r="G49" s="64">
        <f>B49*G47</f>
        <v>1367.8560000000002</v>
      </c>
      <c r="H49" s="15">
        <f>D49+F49</f>
        <v>2735.7120000000004</v>
      </c>
      <c r="I49" s="180">
        <f>SUM(E49+G49)</f>
        <v>2735.7120000000004</v>
      </c>
      <c r="J49" s="59">
        <f>SUM(F49+H49)</f>
        <v>4103.5680000000011</v>
      </c>
    </row>
    <row r="50" spans="1:11" ht="13.5" thickBot="1" x14ac:dyDescent="0.35">
      <c r="A50" s="1" t="s">
        <v>38</v>
      </c>
      <c r="B50" s="6"/>
      <c r="C50" s="5"/>
      <c r="D50" s="35"/>
      <c r="E50" s="41">
        <f>B50*(D46+E46)</f>
        <v>0</v>
      </c>
      <c r="F50" s="7"/>
      <c r="G50" s="64">
        <f>B50*(F47+G47)</f>
        <v>0</v>
      </c>
      <c r="H50" s="65">
        <f>D50+F50</f>
        <v>0</v>
      </c>
      <c r="I50" s="181">
        <f>SUM(E50+G50)</f>
        <v>0</v>
      </c>
      <c r="J50" s="58">
        <f>SUM(F50+H50)</f>
        <v>0</v>
      </c>
    </row>
    <row r="51" spans="1:11" ht="16" thickBot="1" x14ac:dyDescent="0.4">
      <c r="A51" s="55" t="s">
        <v>20</v>
      </c>
      <c r="B51" s="56"/>
      <c r="C51" s="57"/>
      <c r="D51" s="45">
        <f>D46+D49</f>
        <v>14217.556</v>
      </c>
      <c r="E51" s="46">
        <f>E46+E49</f>
        <v>14217.556</v>
      </c>
      <c r="F51" s="45">
        <f>F46+F49</f>
        <v>14217.556</v>
      </c>
      <c r="G51" s="63">
        <f>G46+G49</f>
        <v>14217.556</v>
      </c>
      <c r="H51" s="65">
        <f>D51+F51</f>
        <v>28435.112000000001</v>
      </c>
      <c r="I51" s="181">
        <f>SUM(E51+G51)</f>
        <v>28435.112000000001</v>
      </c>
      <c r="J51" s="58">
        <f>SUM(F51+H51)</f>
        <v>42652.668000000005</v>
      </c>
      <c r="K51" s="2">
        <f>I47+I49+I50</f>
        <v>8435.112000000001</v>
      </c>
    </row>
    <row r="52" spans="1:11" ht="14.5" thickBot="1" x14ac:dyDescent="0.35"/>
    <row r="53" spans="1:11" ht="14.5" thickBot="1" x14ac:dyDescent="0.35">
      <c r="A53" s="25" t="s">
        <v>46</v>
      </c>
      <c r="B53" s="18"/>
      <c r="E53" s="3">
        <f>SUM(E49:E50)</f>
        <v>1367.8560000000002</v>
      </c>
      <c r="G53" s="3">
        <f>SUM(G49:G50)</f>
        <v>1367.8560000000002</v>
      </c>
      <c r="K53" s="2">
        <f>SUM(E53+G53)</f>
        <v>2735.7120000000004</v>
      </c>
    </row>
    <row r="54" spans="1:11" ht="16" thickBot="1" x14ac:dyDescent="0.4">
      <c r="A54" s="22" t="s">
        <v>30</v>
      </c>
      <c r="B54" s="19">
        <v>0.24970000000000001</v>
      </c>
      <c r="G54" s="60"/>
      <c r="H54" s="31" t="s">
        <v>40</v>
      </c>
      <c r="I54" s="31" t="s">
        <v>41</v>
      </c>
      <c r="J54" s="31" t="s">
        <v>41</v>
      </c>
    </row>
    <row r="55" spans="1:11" ht="14.5" thickBot="1" x14ac:dyDescent="0.35">
      <c r="A55" s="23" t="s">
        <v>31</v>
      </c>
      <c r="B55" s="20">
        <v>0.16220000000000001</v>
      </c>
      <c r="H55" s="30">
        <f>H51</f>
        <v>28435.112000000001</v>
      </c>
      <c r="I55" s="30">
        <f>I51</f>
        <v>28435.112000000001</v>
      </c>
      <c r="J55" s="30">
        <f>J51</f>
        <v>42652.668000000005</v>
      </c>
    </row>
    <row r="56" spans="1:11" x14ac:dyDescent="0.3">
      <c r="A56" s="23" t="s">
        <v>32</v>
      </c>
      <c r="B56" s="20">
        <v>0.25850000000000001</v>
      </c>
      <c r="G56" s="3" t="s">
        <v>42</v>
      </c>
      <c r="H56" s="32"/>
      <c r="I56" s="32"/>
      <c r="J56" s="32"/>
    </row>
    <row r="57" spans="1:11" ht="14.5" thickBot="1" x14ac:dyDescent="0.35">
      <c r="A57" s="24" t="s">
        <v>33</v>
      </c>
      <c r="B57" s="21">
        <v>4.5499999999999999E-2</v>
      </c>
    </row>
  </sheetData>
  <sheetProtection insertRows="0" selectLockedCells="1"/>
  <mergeCells count="26">
    <mergeCell ref="A1:G1"/>
    <mergeCell ref="A35:C35"/>
    <mergeCell ref="A36:C36"/>
    <mergeCell ref="A44:C44"/>
    <mergeCell ref="A43:C43"/>
    <mergeCell ref="A28:C28"/>
    <mergeCell ref="A25:C25"/>
    <mergeCell ref="A27:C27"/>
    <mergeCell ref="A40:C40"/>
    <mergeCell ref="A24:C24"/>
    <mergeCell ref="A45:C45"/>
    <mergeCell ref="A39:C39"/>
    <mergeCell ref="A42:C42"/>
    <mergeCell ref="A21:C21"/>
    <mergeCell ref="A31:C31"/>
    <mergeCell ref="A37:C37"/>
    <mergeCell ref="A32:C32"/>
    <mergeCell ref="A34:C34"/>
    <mergeCell ref="B3:G3"/>
    <mergeCell ref="A14:C14"/>
    <mergeCell ref="A30:C30"/>
    <mergeCell ref="B4:G4"/>
    <mergeCell ref="B2:G2"/>
    <mergeCell ref="B5:G5"/>
    <mergeCell ref="D6:E6"/>
    <mergeCell ref="F6:G6"/>
  </mergeCells>
  <phoneticPr fontId="2" type="noConversion"/>
  <pageMargins left="0.75" right="0.75" top="1" bottom="1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9954-7DFC-4D8D-9BA6-70567334BDDD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EC6D-0D51-44C2-8A76-BA678BBFE672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2024-09-10T20:36:55Z</dcterms:modified>
</cp:coreProperties>
</file>